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<sst xmlns="http://schemas.openxmlformats.org/spreadsheetml/2006/main" count="134" uniqueCount="83">
  <si>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</si>
  <si>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</si>
  <si>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</si>
  <si>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</si>
  <si>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</si>
  <si>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</si>
  <si>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</si>
  <si>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</si>
  <si>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</si>
  <si>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</si>
  <si>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</si>
  <si>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</si>
  <si>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</si>
  <si>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</si>
  <si>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</si>
  <si>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</si>
  <si>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</si>
  <si>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</si>
  <si>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</si>
  <si>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</si>
  <si>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</si>
  <si>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</si>
  <si>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</si>
  <si>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</si>
  <si>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</si>
  <si>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</si>
  <si>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</si>
  <si>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</si>
  <si>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</si>
  <si>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</si>
  <si>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PROCUREMENT OF PP THREAD</t>
  </si>
  <si>
    <t>Enquiry:MM/MMW/E21591</t>
  </si>
  <si>
    <t>BAG CLOSING THREAD for mouth
stitching of HDPEBags, 50 kgs
capacity.
Specification
=============
1.Material: Polypropylene multifilament
            twisted yarn made from virgin
            polypropylene.
2.Breaking
  Strength: Min 7 kgf for 200 mm length at
            a traverse speed of 460 mm/minute.
3.Needle
  Compatibility: Shall be suitable for DD x 1
                 No.27 type needle
4.Thread size/
  Denier number  : 700/1x2
5.Wt.per cone.max: 1.3 kg.
6.Length per Kg  : 6400 Mtrs/kg.
  MTC SHALL BE FURNISHED ALONG WITH SUPPLY</t>
  </si>
  <si>
    <t>Kilogram</t>
  </si>
  <si>
    <t>Tender Inviting Authority:- FERTILISERS AND CHEMICALS TRAVANCORE LTD., CENTRALISED MATERIALS, UDYOGAMANDAL, KERALA</t>
  </si>
  <si>
    <t>Item Code</t>
  </si>
  <si>
    <t>Offered Qty. (to be entered by the Bidder)</t>
  </si>
  <si>
    <t>TS#
 Suitability of Offer</t>
  </si>
  <si>
    <t>P&amp;F(value)</t>
  </si>
  <si>
    <t>HSN/SAC Code</t>
  </si>
  <si>
    <t>SGST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</si>
  <si>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</si>
  <si>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</si>
  <si>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</si>
  <si>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</si>
  <si>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</si>
  <si>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</si>
  <si>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</si>
  <si>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</si>
  <si>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</si>
  <si>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</si>
  <si>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</si>
  <si>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</si>
  <si>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</si>
  <si>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</si>
  <si>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</si>
  <si>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</si>
  <si>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</si>
  <si>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</si>
  <si>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</si>
  <si>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 in Words</t>
  </si>
  <si>
    <t>NO - NO TAX</t>
  </si>
  <si>
    <t>G0 Goods and Service Tax @ 0%</t>
  </si>
  <si>
    <t>G1 Goods and Service Tax @ 5%</t>
  </si>
  <si>
    <t>G2 Goods and Service Tax @ 12%</t>
  </si>
  <si>
    <t>G3 Goods and Service Tax @ 18%</t>
  </si>
  <si>
    <t>G4 Goods and Service Tax @ 28%</t>
  </si>
  <si>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</si>
  <si>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</si>
  <si>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</si>
  <si>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</si>
  <si>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</si>
  <si>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</si>
  <si>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</si>
  <si>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</si>
  <si>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</si>
  <si>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</si>
  <si>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</si>
  <si>
    <r>
      <t xml:space="preserve">PBXX#
</t>
    </r>
    <r>
      <rPr>
        <sz val="10"/>
        <rFont val="Arial"/>
        <family val="2"/>
      </rPr>
      <t>BASIC RATE in figures - To be entered by the Bidder
( Per Kg)</t>
    </r>
  </si>
  <si>
    <r>
      <t>FRA1#</t>
    </r>
    <r>
      <rPr>
        <sz val="10"/>
        <rFont val="Arial"/>
        <family val="2"/>
      </rPr>
      <t xml:space="preserve">
Freight Charges
( Per Kg)
 (Rs.)</t>
    </r>
  </si>
  <si>
    <t>Total Basic Cost
( Per Kg)</t>
  </si>
  <si>
    <t>GST (Value)
( Per Kg)</t>
  </si>
  <si>
    <t>Total Amount with Taxes and Other Charges
( Per 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</si>
</sst>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 numFmtId="180" formatCode="#,##0.00_ ;[Red]\-#,##0.00\ "/>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name val="Arial"/>
      <family val="2"/>
    </font>
    <font>
      <b/>
      <sz val="10"/>
      <name val="Arial"/>
      <family val="2"/>
    </font>
    <font>
      <b/>
      <u val="single"/>
      <sz val="10"/>
      <color indexed="8"/>
      <name val="Arial"/>
      <family val="2"/>
    </font>
    <font>
      <b/>
      <sz val="10"/>
      <color indexed="10"/>
      <name val="Arial"/>
      <family val="2"/>
    </font>
    <font>
      <sz val="8"/>
      <name val="Arial"/>
      <family val="2"/>
    </font>
    <font>
      <sz val="10"/>
      <color indexed="22"/>
      <name val="Arial"/>
      <family val="2"/>
    </font>
    <font>
      <b/>
      <sz val="10"/>
      <color indexed="3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8"/>
      <name val="Arial"/>
      <family val="2"/>
    </font>
    <font>
      <sz val="10"/>
      <color indexed="23"/>
      <name val="Arial"/>
      <family val="2"/>
    </font>
    <font>
      <b/>
      <u val="single"/>
      <sz val="10"/>
      <color indexed="23"/>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9"/>
      <color indexed="8"/>
      <name val="Arial"/>
      <family val="2"/>
    </font>
    <font>
      <b/>
      <sz val="10"/>
      <color indexed="8"/>
      <name val="Arial"/>
      <family val="2"/>
    </font>
    <font>
      <b/>
      <u val="single"/>
      <sz val="16"/>
      <color indexed="10"/>
      <name val="Arial"/>
      <family val="2"/>
    </font>
    <font>
      <b/>
      <u val="single"/>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sz val="9"/>
      <color theme="1"/>
      <name val="Arial"/>
      <family val="2"/>
    </font>
    <font>
      <b/>
      <sz val="10"/>
      <color rgb="FF030000"/>
      <name val="Arial"/>
      <family val="2"/>
    </font>
    <font>
      <b/>
      <sz val="10"/>
      <color rgb="FFFF0000"/>
      <name val="Arial"/>
      <family val="2"/>
    </font>
    <font>
      <b/>
      <u val="single"/>
      <sz val="16"/>
      <color rgb="FFFF0000"/>
      <name val="Arial"/>
      <family val="2"/>
    </font>
    <font>
      <b/>
      <u val="single"/>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
      <left style="thin">
        <color indexed="63"/>
      </left>
      <right/>
      <top style="thin">
        <color indexed="63"/>
      </top>
      <bottom style="thin">
        <color indexed="63"/>
      </bottom>
    </border>
    <border>
      <left/>
      <right/>
      <top style="thin">
        <color indexed="63"/>
      </top>
      <bottom style="thin">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2">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40" fontId="8" fillId="0" borderId="10" xfId="57" applyNumberFormat="1" applyFont="1" applyFill="1" applyBorder="1" applyAlignment="1">
      <alignment vertical="center"/>
      <protection/>
    </xf>
    <xf numFmtId="178" fontId="58" fillId="0" borderId="10" xfId="57" applyNumberFormat="1" applyFont="1" applyFill="1" applyBorder="1" applyAlignment="1" applyProtection="1">
      <alignment vertical="center"/>
      <protection locked="0"/>
    </xf>
    <xf numFmtId="40" fontId="58" fillId="0" borderId="10" xfId="57" applyNumberFormat="1" applyFont="1" applyFill="1" applyBorder="1" applyAlignment="1" applyProtection="1">
      <alignment vertical="center"/>
      <protection locked="0"/>
    </xf>
    <xf numFmtId="10" fontId="58" fillId="0" borderId="10" xfId="57" applyNumberFormat="1" applyFont="1" applyFill="1" applyBorder="1" applyAlignment="1">
      <alignment vertical="center"/>
      <protection/>
    </xf>
    <xf numFmtId="49" fontId="8" fillId="0" borderId="10" xfId="57" applyNumberFormat="1" applyFont="1" applyFill="1" applyBorder="1" applyAlignment="1">
      <alignment horizontal="right" vertical="center"/>
      <protection/>
    </xf>
    <xf numFmtId="178" fontId="8" fillId="0" borderId="10" xfId="57" applyNumberFormat="1" applyFont="1" applyFill="1" applyBorder="1" applyAlignment="1">
      <alignment horizontal="right" vertical="center"/>
      <protection/>
    </xf>
    <xf numFmtId="179" fontId="8" fillId="0" borderId="10" xfId="57" applyNumberFormat="1" applyFont="1" applyFill="1" applyBorder="1" applyAlignment="1">
      <alignment horizontal="right" vertical="center"/>
      <protection/>
    </xf>
    <xf numFmtId="0" fontId="8" fillId="0" borderId="11" xfId="57" applyNumberFormat="1" applyFont="1" applyFill="1" applyBorder="1" applyAlignment="1">
      <alignment vertical="center"/>
      <protection/>
    </xf>
    <xf numFmtId="0" fontId="8" fillId="0" borderId="12" xfId="57" applyNumberFormat="1" applyFont="1" applyFill="1" applyBorder="1" applyAlignment="1">
      <alignment vertical="center"/>
      <protection/>
    </xf>
    <xf numFmtId="0" fontId="58" fillId="0" borderId="12" xfId="57" applyNumberFormat="1" applyFont="1" applyFill="1" applyBorder="1" applyAlignment="1">
      <alignment vertical="center"/>
      <protection/>
    </xf>
    <xf numFmtId="0" fontId="8" fillId="0" borderId="0" xfId="57" applyNumberFormat="1" applyFont="1" applyFill="1" applyBorder="1" applyAlignment="1">
      <alignment vertical="center"/>
      <protection/>
    </xf>
    <xf numFmtId="1" fontId="59" fillId="0" borderId="12" xfId="59" applyNumberFormat="1" applyFont="1" applyFill="1" applyBorder="1" applyAlignment="1" applyProtection="1">
      <alignment horizontal="center" vertical="center"/>
      <protection/>
    </xf>
    <xf numFmtId="177" fontId="59"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8"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0" fillId="0" borderId="12" xfId="57" applyNumberFormat="1" applyFont="1" applyFill="1" applyBorder="1" applyAlignment="1" applyProtection="1">
      <alignment vertical="center"/>
      <protection locked="0"/>
    </xf>
    <xf numFmtId="40" fontId="60" fillId="0" borderId="12" xfId="57" applyNumberFormat="1" applyFont="1" applyFill="1" applyBorder="1" applyAlignment="1" applyProtection="1">
      <alignment vertical="center"/>
      <protection locked="0"/>
    </xf>
    <xf numFmtId="10" fontId="60"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8" fillId="0" borderId="12" xfId="57" applyNumberFormat="1" applyFont="1" applyFill="1" applyBorder="1" applyAlignment="1">
      <alignment vertical="center"/>
      <protection/>
    </xf>
    <xf numFmtId="1" fontId="8" fillId="0" borderId="12" xfId="57" applyNumberFormat="1" applyFont="1" applyFill="1" applyBorder="1" applyAlignment="1">
      <alignment horizontal="center" vertical="center"/>
      <protection/>
    </xf>
    <xf numFmtId="1" fontId="8" fillId="0" borderId="12" xfId="57" applyNumberFormat="1" applyFont="1" applyFill="1" applyBorder="1" applyAlignment="1">
      <alignment horizontal="left" vertical="center"/>
      <protection/>
    </xf>
    <xf numFmtId="40" fontId="8" fillId="0" borderId="12" xfId="57" applyNumberFormat="1" applyFont="1" applyFill="1" applyBorder="1" applyAlignment="1">
      <alignment vertical="center"/>
      <protection/>
    </xf>
    <xf numFmtId="178" fontId="8" fillId="0" borderId="12" xfId="57" applyNumberFormat="1" applyFont="1" applyFill="1" applyBorder="1" applyAlignment="1">
      <alignment vertical="center"/>
      <protection/>
    </xf>
    <xf numFmtId="10" fontId="8" fillId="0" borderId="12" xfId="57" applyNumberFormat="1" applyFont="1" applyFill="1" applyBorder="1" applyAlignment="1">
      <alignment vertical="center"/>
      <protection/>
    </xf>
    <xf numFmtId="49" fontId="8" fillId="0" borderId="12" xfId="57" applyNumberFormat="1" applyFont="1" applyFill="1" applyBorder="1" applyAlignment="1">
      <alignment horizontal="right" vertical="center"/>
      <protection/>
    </xf>
    <xf numFmtId="178" fontId="8" fillId="0" borderId="12" xfId="57" applyNumberFormat="1" applyFont="1" applyFill="1" applyBorder="1" applyAlignment="1">
      <alignment horizontal="right" vertical="center"/>
      <protection/>
    </xf>
    <xf numFmtId="179" fontId="8" fillId="0" borderId="12" xfId="57" applyNumberFormat="1" applyFont="1" applyFill="1" applyBorder="1" applyAlignment="1">
      <alignment horizontal="right" vertical="center"/>
      <protection/>
    </xf>
    <xf numFmtId="0" fontId="9" fillId="0" borderId="12" xfId="57" applyNumberFormat="1" applyFont="1" applyFill="1" applyBorder="1" applyAlignment="1">
      <alignment horizontal="left"/>
      <protection/>
    </xf>
    <xf numFmtId="0" fontId="61" fillId="0" borderId="12" xfId="57" applyNumberFormat="1" applyFont="1" applyFill="1" applyBorder="1" applyAlignment="1">
      <alignment horizontal="left"/>
      <protection/>
    </xf>
    <xf numFmtId="0" fontId="9" fillId="0" borderId="0" xfId="57" applyNumberFormat="1" applyFont="1" applyFill="1" applyBorder="1" applyAlignment="1">
      <alignment horizontal="left"/>
      <protection/>
    </xf>
    <xf numFmtId="1" fontId="8" fillId="0" borderId="12" xfId="59" applyNumberFormat="1" applyFont="1" applyFill="1" applyBorder="1" applyAlignment="1" applyProtection="1">
      <alignment horizontal="left" vertical="center" wrapText="1"/>
      <protection/>
    </xf>
    <xf numFmtId="0" fontId="8" fillId="0" borderId="12" xfId="57" applyNumberFormat="1" applyFont="1" applyFill="1" applyBorder="1" applyAlignment="1" applyProtection="1">
      <alignment vertical="center"/>
      <protection locked="0"/>
    </xf>
    <xf numFmtId="0" fontId="58" fillId="0" borderId="12" xfId="57" applyNumberFormat="1" applyFont="1" applyFill="1" applyBorder="1" applyAlignment="1" applyProtection="1">
      <alignment vertical="center"/>
      <protection locked="0"/>
    </xf>
    <xf numFmtId="0" fontId="8" fillId="0" borderId="0" xfId="57" applyNumberFormat="1" applyFont="1" applyFill="1" applyAlignment="1" applyProtection="1">
      <alignment vertical="center"/>
      <protection locked="0"/>
    </xf>
    <xf numFmtId="0" fontId="8" fillId="0" borderId="0" xfId="57" applyNumberFormat="1" applyFont="1" applyFill="1" applyAlignment="1">
      <alignment vertical="center"/>
      <protection/>
    </xf>
    <xf numFmtId="1" fontId="6" fillId="0" borderId="12" xfId="57" applyNumberFormat="1" applyFont="1" applyFill="1" applyBorder="1" applyAlignment="1">
      <alignment horizontal="center" vertical="center" wrapText="1"/>
      <protection/>
    </xf>
    <xf numFmtId="0" fontId="6" fillId="0" borderId="12" xfId="57" applyNumberFormat="1" applyFont="1" applyFill="1" applyBorder="1">
      <alignment/>
      <protection/>
    </xf>
    <xf numFmtId="0" fontId="60"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8" fillId="0" borderId="12" xfId="57" applyNumberFormat="1" applyFont="1" applyFill="1" applyBorder="1" applyAlignment="1">
      <alignment horizontal="center" vertical="center" wrapText="1"/>
      <protection/>
    </xf>
    <xf numFmtId="1" fontId="8" fillId="34" borderId="12" xfId="57" applyNumberFormat="1" applyFont="1" applyFill="1" applyBorder="1" applyAlignment="1">
      <alignment horizontal="center" vertical="center" wrapText="1"/>
      <protection/>
    </xf>
    <xf numFmtId="1" fontId="8"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2"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77" fontId="8" fillId="0" borderId="12" xfId="57" applyNumberFormat="1" applyFont="1" applyFill="1" applyBorder="1" applyAlignment="1" applyProtection="1">
      <alignment horizontal="right" vertical="center"/>
      <protection locked="0"/>
    </xf>
    <xf numFmtId="1" fontId="8"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40" fontId="8" fillId="35" borderId="12" xfId="57" applyNumberFormat="1" applyFont="1" applyFill="1" applyBorder="1" applyAlignment="1" applyProtection="1">
      <alignment horizontal="right" vertical="center"/>
      <protection locked="0"/>
    </xf>
    <xf numFmtId="179" fontId="8" fillId="0" borderId="12" xfId="57" applyNumberFormat="1" applyFont="1" applyFill="1" applyBorder="1" applyAlignment="1">
      <alignment horizontal="right" vertical="center" wrapText="1"/>
      <protection/>
    </xf>
    <xf numFmtId="40" fontId="8" fillId="0" borderId="12" xfId="59" applyNumberFormat="1" applyFont="1" applyFill="1" applyBorder="1" applyAlignment="1">
      <alignment horizontal="right" vertical="center"/>
      <protection/>
    </xf>
    <xf numFmtId="40" fontId="8" fillId="0" borderId="12" xfId="58" applyNumberFormat="1" applyFont="1" applyFill="1" applyBorder="1" applyAlignment="1">
      <alignment horizontal="right" vertical="center"/>
      <protection/>
    </xf>
    <xf numFmtId="0" fontId="60"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8" fillId="0" borderId="12" xfId="59" applyNumberFormat="1" applyFont="1" applyFill="1" applyBorder="1" applyAlignment="1">
      <alignment horizontal="left" vertical="center"/>
      <protection/>
    </xf>
    <xf numFmtId="1" fontId="10" fillId="0" borderId="12" xfId="59" applyNumberFormat="1" applyFont="1" applyFill="1" applyBorder="1" applyAlignment="1">
      <alignment horizontal="left" vertical="center"/>
      <protection/>
    </xf>
    <xf numFmtId="1" fontId="10"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10"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0"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3" fillId="0" borderId="12" xfId="57" applyNumberFormat="1" applyFont="1" applyFill="1" applyBorder="1" applyAlignment="1" applyProtection="1">
      <alignment vertical="center"/>
      <protection/>
    </xf>
    <xf numFmtId="177" fontId="10" fillId="0" borderId="12" xfId="59" applyNumberFormat="1" applyFont="1" applyFill="1" applyBorder="1" applyAlignment="1" applyProtection="1">
      <alignment vertical="center" wrapText="1"/>
      <protection locked="0"/>
    </xf>
    <xf numFmtId="1" fontId="64" fillId="35" borderId="12" xfId="59" applyNumberFormat="1" applyFont="1" applyFill="1" applyBorder="1" applyAlignment="1" applyProtection="1">
      <alignment vertical="center" wrapText="1"/>
      <protection locked="0"/>
    </xf>
    <xf numFmtId="1" fontId="64" fillId="35" borderId="12" xfId="64" applyNumberFormat="1" applyFont="1" applyFill="1" applyBorder="1" applyAlignment="1">
      <alignment horizontal="center" vertical="center"/>
    </xf>
    <xf numFmtId="177" fontId="63"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10" fillId="0" borderId="12" xfId="59" applyNumberFormat="1" applyFont="1" applyFill="1" applyBorder="1" applyAlignment="1" applyProtection="1">
      <alignment vertical="center" wrapText="1"/>
      <protection locked="0"/>
    </xf>
    <xf numFmtId="1" fontId="10" fillId="0" borderId="12" xfId="64" applyNumberFormat="1" applyFont="1" applyFill="1" applyBorder="1" applyAlignment="1" applyProtection="1">
      <alignment vertical="center" wrapText="1"/>
      <protection locked="0"/>
    </xf>
    <xf numFmtId="40" fontId="10"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5" fillId="0" borderId="12" xfId="59" applyNumberFormat="1" applyFont="1" applyFill="1" applyBorder="1" applyAlignment="1">
      <alignment horizontal="right" vertical="center"/>
      <protection/>
    </xf>
    <xf numFmtId="40" fontId="10"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0"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66" fillId="0" borderId="12" xfId="57" applyNumberFormat="1" applyFont="1" applyFill="1" applyBorder="1" applyAlignment="1">
      <alignment vertical="center"/>
      <protection/>
    </xf>
    <xf numFmtId="177" fontId="66" fillId="0" borderId="12" xfId="57" applyNumberFormat="1" applyFont="1" applyFill="1" applyBorder="1" applyAlignment="1">
      <alignment vertical="center"/>
      <protection/>
    </xf>
    <xf numFmtId="1" fontId="66" fillId="0" borderId="12" xfId="57" applyNumberFormat="1" applyFont="1" applyFill="1" applyBorder="1" applyAlignment="1">
      <alignment horizontal="center" vertical="center"/>
      <protection/>
    </xf>
    <xf numFmtId="1" fontId="66" fillId="0" borderId="12" xfId="57" applyNumberFormat="1" applyFont="1" applyFill="1" applyBorder="1" applyAlignment="1">
      <alignment horizontal="left" vertical="center"/>
      <protection/>
    </xf>
    <xf numFmtId="40" fontId="66" fillId="0" borderId="12" xfId="57" applyNumberFormat="1" applyFont="1" applyFill="1" applyBorder="1" applyAlignment="1">
      <alignment vertical="center"/>
      <protection/>
    </xf>
    <xf numFmtId="178" fontId="66" fillId="0" borderId="12" xfId="57" applyNumberFormat="1" applyFont="1" applyFill="1" applyBorder="1" applyAlignment="1">
      <alignment vertical="center"/>
      <protection/>
    </xf>
    <xf numFmtId="0" fontId="66" fillId="0" borderId="0" xfId="57" applyNumberFormat="1" applyFont="1" applyFill="1">
      <alignment/>
      <protection/>
    </xf>
    <xf numFmtId="0" fontId="60" fillId="0" borderId="0" xfId="57" applyNumberFormat="1" applyFont="1" applyFill="1">
      <alignment/>
      <protection/>
    </xf>
    <xf numFmtId="1" fontId="6" fillId="0" borderId="12" xfId="57" applyNumberFormat="1" applyFont="1" applyFill="1" applyBorder="1" applyAlignment="1">
      <alignment vertical="center" wrapText="1"/>
      <protection/>
    </xf>
    <xf numFmtId="1" fontId="8" fillId="0" borderId="12" xfId="57" applyNumberFormat="1" applyFont="1" applyFill="1" applyBorder="1" applyAlignment="1">
      <alignment vertical="center" wrapText="1"/>
      <protection/>
    </xf>
    <xf numFmtId="1" fontId="66" fillId="0" borderId="12" xfId="57" applyNumberFormat="1" applyFont="1" applyFill="1" applyBorder="1" applyAlignment="1">
      <alignment vertical="center" wrapText="1"/>
      <protection/>
    </xf>
    <xf numFmtId="1" fontId="11" fillId="0" borderId="12" xfId="57" applyNumberFormat="1" applyFont="1" applyFill="1" applyBorder="1" applyAlignment="1">
      <alignment horizontal="center" vertical="center" wrapText="1"/>
      <protection/>
    </xf>
    <xf numFmtId="177" fontId="11" fillId="0" borderId="12" xfId="57" applyNumberFormat="1" applyFont="1" applyFill="1" applyBorder="1" applyAlignment="1">
      <alignment horizontal="center" vertical="center" wrapText="1"/>
      <protection/>
    </xf>
    <xf numFmtId="1" fontId="11" fillId="0" borderId="12" xfId="57" applyNumberFormat="1" applyFont="1" applyFill="1" applyBorder="1" applyAlignment="1">
      <alignment horizontal="left" vertical="center" wrapText="1"/>
      <protection/>
    </xf>
    <xf numFmtId="40" fontId="11" fillId="0" borderId="12" xfId="57" applyNumberFormat="1" applyFont="1" applyFill="1" applyBorder="1" applyAlignment="1">
      <alignment horizontal="center" vertical="center" wrapText="1"/>
      <protection/>
    </xf>
    <xf numFmtId="178" fontId="11" fillId="0" borderId="12" xfId="57" applyNumberFormat="1" applyFont="1" applyFill="1" applyBorder="1" applyAlignment="1">
      <alignment horizontal="center" vertical="center" wrapText="1"/>
      <protection/>
    </xf>
    <xf numFmtId="10" fontId="11" fillId="0" borderId="12" xfId="57" applyNumberFormat="1" applyFont="1" applyFill="1" applyBorder="1" applyAlignment="1">
      <alignment horizontal="center" vertical="center" wrapText="1"/>
      <protection/>
    </xf>
    <xf numFmtId="49" fontId="11" fillId="0" borderId="12" xfId="57" applyNumberFormat="1" applyFont="1" applyFill="1" applyBorder="1" applyAlignment="1">
      <alignment horizontal="right" vertical="center" wrapText="1"/>
      <protection/>
    </xf>
    <xf numFmtId="178" fontId="11" fillId="0" borderId="12" xfId="57" applyNumberFormat="1" applyFont="1" applyFill="1" applyBorder="1" applyAlignment="1">
      <alignment horizontal="right" vertical="center" wrapText="1"/>
      <protection/>
    </xf>
    <xf numFmtId="179" fontId="11" fillId="0" borderId="12" xfId="57" applyNumberFormat="1" applyFont="1" applyFill="1" applyBorder="1" applyAlignment="1">
      <alignment horizontal="right" vertical="center" wrapText="1"/>
      <protection/>
    </xf>
    <xf numFmtId="0" fontId="11" fillId="0" borderId="12" xfId="57" applyNumberFormat="1" applyFont="1" applyFill="1" applyBorder="1">
      <alignment/>
      <protection/>
    </xf>
    <xf numFmtId="0" fontId="11" fillId="0" borderId="0" xfId="57" applyNumberFormat="1" applyFont="1" applyFill="1">
      <alignment/>
      <protection/>
    </xf>
    <xf numFmtId="1" fontId="11" fillId="0" borderId="12" xfId="57" applyNumberFormat="1" applyFont="1" applyFill="1" applyBorder="1" applyAlignment="1">
      <alignment horizontal="center" vertical="center"/>
      <protection/>
    </xf>
    <xf numFmtId="40" fontId="8" fillId="36" borderId="12" xfId="57" applyNumberFormat="1" applyFont="1" applyFill="1" applyBorder="1" applyAlignment="1" applyProtection="1">
      <alignment vertical="center" wrapText="1"/>
      <protection locked="0"/>
    </xf>
    <xf numFmtId="178" fontId="8" fillId="37" borderId="12" xfId="57" applyNumberFormat="1" applyFont="1" applyFill="1" applyBorder="1" applyAlignment="1" applyProtection="1">
      <alignment horizontal="right" vertical="center" wrapText="1"/>
      <protection locked="0"/>
    </xf>
    <xf numFmtId="179" fontId="8" fillId="36" borderId="12" xfId="57" applyNumberFormat="1" applyFont="1" applyFill="1" applyBorder="1" applyAlignment="1">
      <alignment horizontal="right" vertical="center" wrapText="1"/>
      <protection/>
    </xf>
    <xf numFmtId="10" fontId="8" fillId="37" borderId="12" xfId="57" applyNumberFormat="1" applyFont="1" applyFill="1" applyBorder="1" applyAlignment="1" applyProtection="1">
      <alignment vertical="center" wrapText="1"/>
      <protection locked="0"/>
    </xf>
    <xf numFmtId="0" fontId="7" fillId="0" borderId="12" xfId="57" applyNumberFormat="1" applyFont="1" applyFill="1" applyBorder="1" applyAlignment="1">
      <alignment horizontal="left"/>
      <protection/>
    </xf>
    <xf numFmtId="0" fontId="7" fillId="0" borderId="0" xfId="57" applyNumberFormat="1" applyFont="1" applyFill="1" applyBorder="1" applyAlignment="1">
      <alignment horizontal="left"/>
      <protection/>
    </xf>
    <xf numFmtId="1" fontId="6" fillId="33" borderId="12" xfId="59" applyNumberFormat="1" applyFont="1" applyFill="1" applyBorder="1" applyAlignment="1">
      <alignment horizontal="center" vertical="center" wrapText="1"/>
      <protection/>
    </xf>
    <xf numFmtId="40" fontId="12" fillId="33" borderId="12" xfId="59" applyNumberFormat="1" applyFont="1" applyFill="1" applyBorder="1" applyAlignment="1">
      <alignment horizontal="center" vertical="center" wrapText="1"/>
      <protection/>
    </xf>
    <xf numFmtId="178" fontId="12" fillId="33" borderId="12" xfId="57" applyNumberFormat="1" applyFont="1" applyFill="1" applyBorder="1" applyAlignment="1">
      <alignment horizontal="center" vertical="center" wrapText="1"/>
      <protection/>
    </xf>
    <xf numFmtId="10" fontId="12" fillId="33" borderId="12" xfId="57" applyNumberFormat="1" applyFont="1" applyFill="1" applyBorder="1" applyAlignment="1">
      <alignment horizontal="center" vertical="center" wrapText="1"/>
      <protection/>
    </xf>
    <xf numFmtId="0" fontId="67" fillId="0" borderId="13" xfId="0" applyFont="1" applyBorder="1" applyAlignment="1">
      <alignment/>
    </xf>
    <xf numFmtId="0" fontId="67" fillId="0" borderId="0" xfId="0" applyFont="1" applyBorder="1" applyAlignment="1">
      <alignment/>
    </xf>
    <xf numFmtId="40" fontId="67" fillId="0" borderId="13" xfId="0" applyNumberFormat="1"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Alignment="1">
      <alignment/>
    </xf>
    <xf numFmtId="40" fontId="67" fillId="0" borderId="0" xfId="0" applyNumberFormat="1" applyFont="1" applyBorder="1" applyAlignment="1">
      <alignment horizontal="center" vertical="center"/>
    </xf>
    <xf numFmtId="0" fontId="67" fillId="0" borderId="0" xfId="0" applyFont="1" applyBorder="1" applyAlignment="1">
      <alignment horizontal="center" vertical="center"/>
    </xf>
    <xf numFmtId="40" fontId="67" fillId="0" borderId="0" xfId="0" applyNumberFormat="1" applyFont="1" applyAlignment="1">
      <alignment horizontal="center" vertical="center"/>
    </xf>
    <xf numFmtId="0" fontId="67" fillId="0" borderId="0" xfId="0" applyFont="1" applyAlignment="1">
      <alignment horizontal="center" vertical="center"/>
    </xf>
    <xf numFmtId="0" fontId="67" fillId="0" borderId="13" xfId="0" applyFont="1" applyBorder="1" applyAlignment="1" applyProtection="1">
      <alignment horizontal="center" vertical="center" wrapText="1"/>
      <protection hidden="1"/>
    </xf>
    <xf numFmtId="0" fontId="67" fillId="0" borderId="13" xfId="0" applyFont="1" applyBorder="1" applyAlignment="1" applyProtection="1">
      <alignment horizontal="left" vertical="center" wrapText="1"/>
      <protection hidden="1"/>
    </xf>
    <xf numFmtId="0" fontId="67" fillId="0" borderId="0" xfId="0" applyFont="1" applyBorder="1" applyAlignment="1" applyProtection="1">
      <alignment horizontal="left" vertical="center" wrapText="1"/>
      <protection hidden="1"/>
    </xf>
    <xf numFmtId="0" fontId="67" fillId="0" borderId="0" xfId="0" applyFont="1" applyAlignment="1" applyProtection="1">
      <alignment horizontal="left" vertical="center" wrapText="1"/>
      <protection hidden="1"/>
    </xf>
    <xf numFmtId="0" fontId="67" fillId="0" borderId="0" xfId="0" applyFont="1" applyAlignment="1" applyProtection="1">
      <alignment/>
      <protection hidden="1"/>
    </xf>
    <xf numFmtId="0" fontId="66" fillId="0" borderId="0" xfId="57" applyNumberFormat="1" applyFont="1" applyFill="1" applyBorder="1">
      <alignment/>
      <protection/>
    </xf>
    <xf numFmtId="0" fontId="6" fillId="0" borderId="11" xfId="57" applyNumberFormat="1" applyFont="1" applyFill="1" applyBorder="1" applyAlignment="1">
      <alignment vertical="center"/>
      <protection/>
    </xf>
    <xf numFmtId="0" fontId="7" fillId="0" borderId="11" xfId="57" applyNumberFormat="1" applyFont="1" applyFill="1" applyBorder="1" applyAlignment="1">
      <alignment horizontal="left"/>
      <protection/>
    </xf>
    <xf numFmtId="0" fontId="9" fillId="0" borderId="11" xfId="57" applyNumberFormat="1" applyFont="1" applyFill="1" applyBorder="1" applyAlignment="1">
      <alignment horizontal="left"/>
      <protection/>
    </xf>
    <xf numFmtId="0" fontId="8" fillId="0" borderId="11" xfId="57" applyNumberFormat="1" applyFont="1" applyFill="1" applyBorder="1" applyAlignment="1" applyProtection="1">
      <alignment vertical="center"/>
      <protection locked="0"/>
    </xf>
    <xf numFmtId="0" fontId="11"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8" fillId="0" borderId="0" xfId="57" applyNumberFormat="1" applyFont="1" applyFill="1" applyBorder="1" applyAlignment="1" applyProtection="1">
      <alignment vertical="center"/>
      <protection locked="0"/>
    </xf>
    <xf numFmtId="0" fontId="11"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8" fillId="0" borderId="14" xfId="57" applyNumberFormat="1" applyFont="1" applyFill="1" applyBorder="1" applyAlignment="1">
      <alignment vertical="center" wrapText="1"/>
      <protection/>
    </xf>
    <xf numFmtId="1" fontId="66" fillId="0" borderId="0" xfId="57" applyNumberFormat="1" applyFont="1" applyFill="1" applyBorder="1" applyAlignment="1">
      <alignment vertical="center"/>
      <protection/>
    </xf>
    <xf numFmtId="177" fontId="66" fillId="0" borderId="0" xfId="57" applyNumberFormat="1" applyFont="1" applyFill="1" applyBorder="1" applyAlignment="1">
      <alignment vertical="center"/>
      <protection/>
    </xf>
    <xf numFmtId="1" fontId="66" fillId="0" borderId="0" xfId="57" applyNumberFormat="1" applyFont="1" applyFill="1" applyBorder="1" applyAlignment="1">
      <alignment horizontal="center" vertical="center"/>
      <protection/>
    </xf>
    <xf numFmtId="1" fontId="66" fillId="0" borderId="0" xfId="57" applyNumberFormat="1" applyFont="1" applyFill="1" applyBorder="1" applyAlignment="1">
      <alignment horizontal="left" vertical="center"/>
      <protection/>
    </xf>
    <xf numFmtId="40" fontId="66"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6" fillId="0" borderId="0" xfId="57" applyNumberFormat="1" applyFont="1" applyFill="1" applyBorder="1" applyAlignment="1">
      <alignment vertical="center"/>
      <protection/>
    </xf>
    <xf numFmtId="10" fontId="66" fillId="0" borderId="0" xfId="57" applyNumberFormat="1" applyFont="1" applyFill="1" applyBorder="1" applyAlignment="1">
      <alignment vertical="center"/>
      <protection/>
    </xf>
    <xf numFmtId="49" fontId="66" fillId="0" borderId="0" xfId="57" applyNumberFormat="1" applyFont="1" applyFill="1" applyBorder="1" applyAlignment="1">
      <alignment horizontal="right" vertical="center"/>
      <protection/>
    </xf>
    <xf numFmtId="178" fontId="66" fillId="0" borderId="0" xfId="57" applyNumberFormat="1" applyFont="1" applyFill="1" applyBorder="1" applyAlignment="1">
      <alignment horizontal="right" vertical="center"/>
      <protection/>
    </xf>
    <xf numFmtId="179" fontId="66" fillId="0" borderId="0" xfId="57" applyNumberFormat="1" applyFont="1" applyFill="1" applyBorder="1" applyAlignment="1">
      <alignment horizontal="right" vertical="center"/>
      <protection/>
    </xf>
    <xf numFmtId="1" fontId="66" fillId="0" borderId="15" xfId="57" applyNumberFormat="1" applyFont="1" applyFill="1" applyBorder="1" applyAlignment="1">
      <alignment vertical="center" wrapText="1"/>
      <protection/>
    </xf>
    <xf numFmtId="49" fontId="8" fillId="38" borderId="12" xfId="57" applyNumberFormat="1" applyFont="1" applyFill="1" applyBorder="1" applyAlignment="1" applyProtection="1">
      <alignment horizontal="center" vertical="center" wrapText="1"/>
      <protection locked="0"/>
    </xf>
    <xf numFmtId="40" fontId="8" fillId="36" borderId="12" xfId="57" applyNumberFormat="1" applyFont="1" applyFill="1" applyBorder="1" applyAlignment="1" applyProtection="1">
      <alignment vertical="center"/>
      <protection/>
    </xf>
    <xf numFmtId="179" fontId="8" fillId="36" borderId="12" xfId="57" applyNumberFormat="1" applyFont="1" applyFill="1" applyBorder="1" applyAlignment="1" applyProtection="1">
      <alignment horizontal="right" vertical="center" wrapText="1"/>
      <protection/>
    </xf>
    <xf numFmtId="178" fontId="8" fillId="39" borderId="12" xfId="57" applyNumberFormat="1" applyFont="1" applyFill="1" applyBorder="1" applyAlignment="1" applyProtection="1">
      <alignment horizontal="right" vertical="center" wrapText="1"/>
      <protection locked="0"/>
    </xf>
    <xf numFmtId="1" fontId="8" fillId="2" borderId="12" xfId="59" applyNumberFormat="1" applyFont="1" applyFill="1" applyBorder="1" applyAlignment="1" applyProtection="1">
      <alignment horizontal="left" vertical="center"/>
      <protection locked="0"/>
    </xf>
    <xf numFmtId="1" fontId="8" fillId="2" borderId="12" xfId="59" applyNumberFormat="1" applyFont="1" applyFill="1" applyBorder="1" applyAlignment="1" applyProtection="1">
      <alignment horizontal="right" vertical="center"/>
      <protection/>
    </xf>
    <xf numFmtId="1" fontId="68" fillId="2" borderId="12" xfId="59" applyNumberFormat="1" applyFont="1" applyFill="1" applyBorder="1" applyAlignment="1" applyProtection="1">
      <alignment horizontal="center" vertical="center" wrapText="1"/>
      <protection/>
    </xf>
    <xf numFmtId="40" fontId="8" fillId="38" borderId="12" xfId="57" applyNumberFormat="1" applyFont="1" applyFill="1" applyBorder="1" applyAlignment="1" applyProtection="1">
      <alignment horizontal="right" vertical="center"/>
      <protection locked="0"/>
    </xf>
    <xf numFmtId="1" fontId="8" fillId="38" borderId="16" xfId="59" applyNumberFormat="1" applyFont="1" applyFill="1" applyBorder="1" applyAlignment="1" applyProtection="1">
      <alignment horizontal="left" vertical="center"/>
      <protection locked="0"/>
    </xf>
    <xf numFmtId="1" fontId="8" fillId="38" borderId="17" xfId="59" applyNumberFormat="1" applyFont="1" applyFill="1" applyBorder="1" applyAlignment="1" applyProtection="1">
      <alignment horizontal="left" vertical="center"/>
      <protection locked="0"/>
    </xf>
    <xf numFmtId="1" fontId="8" fillId="38" borderId="11" xfId="59" applyNumberFormat="1" applyFont="1" applyFill="1" applyBorder="1" applyAlignment="1" applyProtection="1">
      <alignment horizontal="left" vertical="center"/>
      <protection locked="0"/>
    </xf>
    <xf numFmtId="2" fontId="8" fillId="0" borderId="16" xfId="57" applyNumberFormat="1" applyFont="1" applyFill="1" applyBorder="1" applyAlignment="1">
      <alignment horizontal="left" vertical="center" wrapText="1"/>
      <protection/>
    </xf>
    <xf numFmtId="2" fontId="69" fillId="0" borderId="17" xfId="57" applyNumberFormat="1" applyFont="1" applyFill="1" applyBorder="1" applyAlignment="1">
      <alignment horizontal="left" vertical="center" wrapText="1"/>
      <protection/>
    </xf>
    <xf numFmtId="2" fontId="69" fillId="0" borderId="11" xfId="57" applyNumberFormat="1" applyFont="1" applyFill="1" applyBorder="1" applyAlignment="1">
      <alignment horizontal="left" vertical="center" wrapText="1"/>
      <protection/>
    </xf>
    <xf numFmtId="1" fontId="10" fillId="0" borderId="12" xfId="59" applyNumberFormat="1" applyFont="1" applyFill="1" applyBorder="1" applyAlignment="1">
      <alignment horizontal="center" vertical="center" wrapText="1"/>
      <protection/>
    </xf>
    <xf numFmtId="1" fontId="70" fillId="0" borderId="10" xfId="57" applyNumberFormat="1" applyFont="1" applyFill="1" applyBorder="1" applyAlignment="1">
      <alignment horizontal="right" vertical="center"/>
      <protection/>
    </xf>
    <xf numFmtId="1" fontId="71" fillId="0" borderId="10" xfId="57" applyNumberFormat="1" applyFont="1" applyFill="1" applyBorder="1" applyAlignment="1">
      <alignment horizontal="right" vertical="center"/>
      <protection/>
    </xf>
    <xf numFmtId="1" fontId="7" fillId="0" borderId="12" xfId="57" applyNumberFormat="1" applyFont="1" applyFill="1" applyBorder="1" applyAlignment="1">
      <alignment horizontal="left" vertical="center" wrapText="1"/>
      <protection/>
    </xf>
    <xf numFmtId="1" fontId="7" fillId="2" borderId="12" xfId="57" applyNumberFormat="1" applyFont="1" applyFill="1" applyBorder="1" applyAlignment="1">
      <alignment horizontal="left" vertical="center" wrapText="1"/>
      <protection/>
    </xf>
    <xf numFmtId="1" fontId="7" fillId="0" borderId="16" xfId="57" applyNumberFormat="1" applyFont="1" applyFill="1" applyBorder="1" applyAlignment="1">
      <alignment horizontal="left" vertical="center"/>
      <protection/>
    </xf>
    <xf numFmtId="1" fontId="7" fillId="0" borderId="17" xfId="57" applyNumberFormat="1" applyFont="1" applyFill="1" applyBorder="1" applyAlignment="1">
      <alignment horizontal="left" vertical="center"/>
      <protection/>
    </xf>
    <xf numFmtId="1" fontId="7" fillId="0" borderId="11" xfId="57" applyNumberFormat="1" applyFont="1" applyFill="1" applyBorder="1" applyAlignment="1">
      <alignment horizontal="left" vertical="center"/>
      <protection/>
    </xf>
    <xf numFmtId="1" fontId="61" fillId="0" borderId="12" xfId="57"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1" fontId="8" fillId="35" borderId="16" xfId="59" applyNumberFormat="1" applyFont="1" applyFill="1" applyBorder="1" applyAlignment="1" applyProtection="1">
      <alignment horizontal="left"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in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jino\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40" hidden="1" customWidth="1"/>
    <col min="2" max="4" width="0" style="140" hidden="1" customWidth="1"/>
    <col min="5" max="5" width="10.7109375" style="140" hidden="1" customWidth="1"/>
    <col min="6" max="6" width="10.7109375" style="143" customWidth="1"/>
    <col min="7" max="7" width="14.7109375" style="144" customWidth="1"/>
    <col min="8" max="8" width="80.7109375" style="148" customWidth="1"/>
    <col min="9" max="9" width="16.7109375" style="143" customWidth="1"/>
    <col min="10" max="16384" width="9.140625" style="140" customWidth="1"/>
  </cols>
  <sheetData>
    <row r="1" spans="1:9" ht="12">
      <c r="A1" s="136" t="s">
        <v>61</v>
      </c>
      <c r="B1" s="136">
        <v>0</v>
      </c>
      <c r="C1" s="136">
        <v>0</v>
      </c>
      <c r="D1" s="136">
        <v>0</v>
      </c>
      <c r="E1" s="137"/>
      <c r="F1" s="138" t="s">
        <v>71</v>
      </c>
      <c r="G1" s="139" t="s">
        <v>72</v>
      </c>
      <c r="H1" s="145" t="s">
        <v>73</v>
      </c>
      <c r="I1" s="138" t="s">
        <v>74</v>
      </c>
    </row>
    <row r="2" spans="1:9" ht="240">
      <c r="A2" s="136" t="s">
        <v>62</v>
      </c>
      <c r="B2" s="136">
        <v>0</v>
      </c>
      <c r="C2" s="136">
        <v>0</v>
      </c>
      <c r="D2" s="136">
        <v>0</v>
      </c>
      <c r="E2" s="137"/>
      <c r="F2" s="138">
        <v>1.01</v>
      </c>
      <c r="G2" s="139">
        <v>687703001</v>
      </c>
      <c r="H2" s="146" t="s">
        <v>32</v>
      </c>
      <c r="I2" s="138">
        <v>30000</v>
      </c>
    </row>
    <row r="3" spans="1:9" ht="12">
      <c r="A3" s="136" t="s">
        <v>63</v>
      </c>
      <c r="B3" s="136">
        <v>0</v>
      </c>
      <c r="C3" s="136">
        <v>5</v>
      </c>
      <c r="D3" s="136">
        <v>0</v>
      </c>
      <c r="E3" s="137"/>
      <c r="F3" s="141"/>
      <c r="G3" s="142"/>
      <c r="H3" s="147"/>
      <c r="I3" s="141"/>
    </row>
    <row r="4" spans="1:9" ht="12">
      <c r="A4" s="136" t="s">
        <v>64</v>
      </c>
      <c r="B4" s="136">
        <v>0</v>
      </c>
      <c r="C4" s="136">
        <v>12</v>
      </c>
      <c r="D4" s="136">
        <v>0</v>
      </c>
      <c r="E4" s="137"/>
      <c r="F4" s="141"/>
      <c r="G4" s="142"/>
      <c r="H4" s="147"/>
      <c r="I4" s="141"/>
    </row>
    <row r="5" spans="1:9" ht="12">
      <c r="A5" s="136" t="s">
        <v>65</v>
      </c>
      <c r="B5" s="136">
        <v>0</v>
      </c>
      <c r="C5" s="136">
        <v>18</v>
      </c>
      <c r="D5" s="136">
        <v>0</v>
      </c>
      <c r="E5" s="137"/>
      <c r="F5" s="141"/>
      <c r="G5" s="142"/>
      <c r="H5" s="147"/>
      <c r="I5" s="141"/>
    </row>
    <row r="6" spans="1:9" ht="12">
      <c r="A6" s="136" t="s">
        <v>66</v>
      </c>
      <c r="B6" s="136">
        <v>0</v>
      </c>
      <c r="C6" s="136">
        <v>28</v>
      </c>
      <c r="D6" s="136">
        <v>0</v>
      </c>
      <c r="E6" s="137"/>
      <c r="F6" s="141"/>
      <c r="G6" s="142"/>
      <c r="H6" s="147"/>
      <c r="I6" s="141"/>
    </row>
    <row r="11" spans="1:2" ht="12">
      <c r="A11" s="149"/>
      <c r="B11" s="1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showZeros="0" zoomScale="88" zoomScaleNormal="88" zoomScalePageLayoutView="0" workbookViewId="0" topLeftCell="A1">
      <pane xSplit="1" ySplit="12" topLeftCell="F13" activePane="bottomRight" state="frozen"/>
      <selection pane="topLeft" activeCell="A1" sqref="A1"/>
      <selection pane="topRight" activeCell="B1" sqref="B1"/>
      <selection pane="bottomLeft" activeCell="A13" sqref="A13"/>
      <selection pane="bottomRight" activeCell="G13" sqref="G13"/>
    </sheetView>
  </sheetViews>
  <sheetFormatPr defaultColWidth="9.140625" defaultRowHeight="15"/>
  <cols>
    <col min="1" max="1" width="8.7109375" style="165" customWidth="1"/>
    <col min="2" max="2" width="26.7109375" style="165" customWidth="1"/>
    <col min="3" max="3" width="12.00390625" style="165" hidden="1" customWidth="1"/>
    <col min="4" max="4" width="13.7109375" style="166" customWidth="1"/>
    <col min="5" max="5" width="11.00390625" style="165" customWidth="1"/>
    <col min="6" max="6" width="15.140625" style="167" customWidth="1"/>
    <col min="7" max="7" width="14.140625" style="166" customWidth="1"/>
    <col min="8" max="8" width="10.7109375" style="168" hidden="1" customWidth="1"/>
    <col min="9" max="10" width="12.140625" style="165" hidden="1" customWidth="1"/>
    <col min="11" max="11" width="19.57421875" style="165" hidden="1" customWidth="1"/>
    <col min="12" max="12" width="14.28125" style="165" hidden="1" customWidth="1"/>
    <col min="13" max="13" width="17.8515625" style="169" customWidth="1"/>
    <col min="14" max="14" width="15.57421875" style="170" bestFit="1" customWidth="1"/>
    <col min="15" max="15" width="17.140625" style="171" customWidth="1"/>
    <col min="16" max="16" width="12.7109375" style="169" hidden="1" customWidth="1"/>
    <col min="17" max="17" width="13.8515625" style="172" hidden="1" customWidth="1"/>
    <col min="18" max="18" width="20.7109375" style="173" customWidth="1"/>
    <col min="19" max="19" width="37.7109375" style="174" customWidth="1"/>
    <col min="20" max="20" width="12.28125" style="175" hidden="1" customWidth="1"/>
    <col min="21" max="21" width="15.421875" style="175" customWidth="1"/>
    <col min="22" max="22" width="13.7109375" style="175" hidden="1" customWidth="1"/>
    <col min="23" max="23" width="13.57421875" style="174" hidden="1" customWidth="1"/>
    <col min="24" max="24" width="14.8515625" style="175" hidden="1" customWidth="1"/>
    <col min="25" max="25" width="12.57421875" style="174" hidden="1" customWidth="1"/>
    <col min="26" max="26" width="15.421875" style="175" hidden="1" customWidth="1"/>
    <col min="27" max="27" width="9.140625" style="174" hidden="1" customWidth="1"/>
    <col min="28" max="28" width="12.00390625" style="175" hidden="1" customWidth="1"/>
    <col min="29" max="29" width="15.7109375" style="174" hidden="1" customWidth="1"/>
    <col min="30" max="30" width="9.140625" style="175" hidden="1" customWidth="1"/>
    <col min="31" max="31" width="16.28125" style="175" hidden="1" customWidth="1"/>
    <col min="32" max="51" width="9.140625" style="175" hidden="1" customWidth="1"/>
    <col min="52" max="52" width="10.28125" style="175" hidden="1" customWidth="1"/>
    <col min="53" max="53" width="18.421875" style="169" hidden="1" customWidth="1"/>
    <col min="54" max="54" width="19.8515625" style="169" customWidth="1"/>
    <col min="55" max="55" width="45.7109375" style="176" customWidth="1"/>
    <col min="56" max="156" width="9.140625" style="150" customWidth="1"/>
    <col min="157" max="238" width="9.140625" style="109" customWidth="1"/>
    <col min="239" max="243" width="9.140625" style="110" customWidth="1"/>
    <col min="244" max="16384" width="9.140625" style="109" customWidth="1"/>
  </cols>
  <sheetData>
    <row r="1" spans="1:243" s="15" customFormat="1" ht="30" customHeight="1">
      <c r="A1" s="192" t="str">
        <f>B2&amp;" BoQ"</f>
        <v>Item Wise BoQ</v>
      </c>
      <c r="B1" s="193"/>
      <c r="C1" s="193"/>
      <c r="D1" s="193"/>
      <c r="E1" s="193"/>
      <c r="F1" s="193"/>
      <c r="G1" s="193"/>
      <c r="H1" s="193"/>
      <c r="I1" s="193"/>
      <c r="J1" s="193"/>
      <c r="K1" s="193"/>
      <c r="L1" s="193"/>
      <c r="M1" s="5"/>
      <c r="N1" s="5"/>
      <c r="O1" s="6"/>
      <c r="P1" s="7"/>
      <c r="Q1" s="8"/>
      <c r="R1" s="9"/>
      <c r="S1" s="10"/>
      <c r="T1" s="11"/>
      <c r="U1" s="11"/>
      <c r="V1" s="11"/>
      <c r="W1" s="10"/>
      <c r="X1" s="11"/>
      <c r="Y1" s="10"/>
      <c r="Z1" s="11"/>
      <c r="AA1" s="10"/>
      <c r="AB1" s="11"/>
      <c r="AC1" s="10"/>
      <c r="AD1" s="11"/>
      <c r="AE1" s="11"/>
      <c r="AF1" s="11"/>
      <c r="AG1" s="11"/>
      <c r="AH1" s="11"/>
      <c r="AI1" s="11"/>
      <c r="AJ1" s="11"/>
      <c r="AK1" s="11"/>
      <c r="AL1" s="11"/>
      <c r="AM1" s="11"/>
      <c r="AN1" s="11"/>
      <c r="AO1" s="11"/>
      <c r="AP1" s="11"/>
      <c r="AQ1" s="11"/>
      <c r="AR1" s="11"/>
      <c r="AS1" s="11"/>
      <c r="AT1" s="11"/>
      <c r="AU1" s="11"/>
      <c r="AV1" s="11"/>
      <c r="AW1" s="11"/>
      <c r="AX1" s="11"/>
      <c r="AY1" s="11"/>
      <c r="AZ1" s="11"/>
      <c r="BA1" s="5"/>
      <c r="BB1" s="5"/>
      <c r="BC1" s="164"/>
      <c r="FA1" s="12"/>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4"/>
      <c r="IF1" s="14"/>
      <c r="IG1" s="14"/>
      <c r="IH1" s="14"/>
      <c r="II1" s="14"/>
    </row>
    <row r="2" spans="1:243" s="31" customFormat="1" ht="12.75" hidden="1">
      <c r="A2" s="16" t="s">
        <v>3</v>
      </c>
      <c r="B2" s="16" t="s">
        <v>25</v>
      </c>
      <c r="C2" s="16" t="s">
        <v>4</v>
      </c>
      <c r="D2" s="17" t="s">
        <v>5</v>
      </c>
      <c r="E2" s="16" t="s">
        <v>6</v>
      </c>
      <c r="F2" s="18"/>
      <c r="G2" s="19"/>
      <c r="H2" s="20"/>
      <c r="I2" s="21"/>
      <c r="J2" s="22"/>
      <c r="K2" s="22"/>
      <c r="L2" s="22"/>
      <c r="M2" s="23"/>
      <c r="N2" s="23"/>
      <c r="O2" s="24"/>
      <c r="P2" s="25"/>
      <c r="Q2" s="26"/>
      <c r="R2" s="27"/>
      <c r="S2" s="28"/>
      <c r="T2" s="29"/>
      <c r="U2" s="29"/>
      <c r="V2" s="29"/>
      <c r="W2" s="28"/>
      <c r="X2" s="29"/>
      <c r="Y2" s="28"/>
      <c r="Z2" s="29"/>
      <c r="AA2" s="28"/>
      <c r="AB2" s="29"/>
      <c r="AC2" s="28"/>
      <c r="AD2" s="29"/>
      <c r="AE2" s="29"/>
      <c r="AF2" s="29"/>
      <c r="AG2" s="29"/>
      <c r="AH2" s="29"/>
      <c r="AI2" s="29"/>
      <c r="AJ2" s="29"/>
      <c r="AK2" s="29"/>
      <c r="AL2" s="29"/>
      <c r="AM2" s="29"/>
      <c r="AN2" s="29"/>
      <c r="AO2" s="29"/>
      <c r="AP2" s="29"/>
      <c r="AQ2" s="29"/>
      <c r="AR2" s="29"/>
      <c r="AS2" s="29"/>
      <c r="AT2" s="29"/>
      <c r="AU2" s="29"/>
      <c r="AV2" s="29"/>
      <c r="AW2" s="29"/>
      <c r="AX2" s="29"/>
      <c r="AY2" s="29"/>
      <c r="AZ2" s="29"/>
      <c r="BA2" s="23"/>
      <c r="BB2" s="23"/>
      <c r="BC2" s="111"/>
      <c r="FA2" s="151"/>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row>
    <row r="3" spans="1:243" s="15" customFormat="1" ht="12.75" hidden="1">
      <c r="A3" s="22" t="s">
        <v>7</v>
      </c>
      <c r="B3" s="22"/>
      <c r="C3" s="22"/>
      <c r="D3" s="32"/>
      <c r="E3" s="22"/>
      <c r="F3" s="33"/>
      <c r="G3" s="32"/>
      <c r="H3" s="34"/>
      <c r="I3" s="22"/>
      <c r="J3" s="22"/>
      <c r="K3" s="22"/>
      <c r="L3" s="22"/>
      <c r="M3" s="35"/>
      <c r="N3" s="35"/>
      <c r="O3" s="36"/>
      <c r="P3" s="35"/>
      <c r="Q3" s="37"/>
      <c r="R3" s="38"/>
      <c r="S3" s="39"/>
      <c r="T3" s="40"/>
      <c r="U3" s="40"/>
      <c r="V3" s="40"/>
      <c r="W3" s="39"/>
      <c r="X3" s="40"/>
      <c r="Y3" s="39"/>
      <c r="Z3" s="40"/>
      <c r="AA3" s="39"/>
      <c r="AB3" s="40"/>
      <c r="AC3" s="39"/>
      <c r="AD3" s="40"/>
      <c r="AE3" s="40"/>
      <c r="AF3" s="40"/>
      <c r="AG3" s="40"/>
      <c r="AH3" s="40"/>
      <c r="AI3" s="40"/>
      <c r="AJ3" s="40"/>
      <c r="AK3" s="40"/>
      <c r="AL3" s="40"/>
      <c r="AM3" s="40"/>
      <c r="AN3" s="40"/>
      <c r="AO3" s="40"/>
      <c r="AP3" s="40"/>
      <c r="AQ3" s="40"/>
      <c r="AR3" s="40"/>
      <c r="AS3" s="40"/>
      <c r="AT3" s="40"/>
      <c r="AU3" s="40"/>
      <c r="AV3" s="40"/>
      <c r="AW3" s="40"/>
      <c r="AX3" s="40"/>
      <c r="AY3" s="40"/>
      <c r="AZ3" s="40"/>
      <c r="BA3" s="35"/>
      <c r="BB3" s="35"/>
      <c r="BC3" s="112"/>
      <c r="FA3" s="12"/>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4"/>
      <c r="IF3" s="14"/>
      <c r="IG3" s="14"/>
      <c r="IH3" s="14"/>
      <c r="II3" s="14"/>
    </row>
    <row r="4" spans="1:243" s="131" customFormat="1" ht="15.75">
      <c r="A4" s="194" t="s">
        <v>34</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FA4" s="152"/>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row>
    <row r="5" spans="1:243" s="131" customFormat="1" ht="15.75">
      <c r="A5" s="196" t="s">
        <v>30</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8"/>
      <c r="FA5" s="152"/>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row>
    <row r="6" spans="1:243" s="131" customFormat="1" ht="15.75">
      <c r="A6" s="196" t="s">
        <v>31</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8"/>
      <c r="FA6" s="152"/>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row>
    <row r="7" spans="1:243" s="43" customFormat="1" ht="12.75" hidden="1">
      <c r="A7" s="199" t="s">
        <v>8</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FA7" s="153"/>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2"/>
      <c r="IF7" s="42"/>
      <c r="IG7" s="42"/>
      <c r="IH7" s="42"/>
      <c r="II7" s="42"/>
    </row>
    <row r="8" spans="1:243" s="47" customFormat="1" ht="37.5" customHeight="1">
      <c r="A8" s="44" t="s">
        <v>29</v>
      </c>
      <c r="B8" s="201"/>
      <c r="C8" s="186"/>
      <c r="D8" s="186"/>
      <c r="E8" s="186"/>
      <c r="F8" s="187"/>
      <c r="G8" s="182" t="s">
        <v>76</v>
      </c>
      <c r="H8" s="181"/>
      <c r="I8" s="181"/>
      <c r="J8" s="181"/>
      <c r="K8" s="181"/>
      <c r="L8" s="181"/>
      <c r="M8" s="185"/>
      <c r="N8" s="186"/>
      <c r="O8" s="186"/>
      <c r="P8" s="186"/>
      <c r="Q8" s="187"/>
      <c r="R8" s="183" t="s">
        <v>77</v>
      </c>
      <c r="S8" s="185"/>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7"/>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4"/>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6"/>
      <c r="IF8" s="46"/>
      <c r="IG8" s="46"/>
      <c r="IH8" s="46"/>
      <c r="II8" s="46"/>
    </row>
    <row r="9" spans="1:243" s="48" customFormat="1" ht="37.5" customHeight="1">
      <c r="A9" s="188" t="s">
        <v>58</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90"/>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2"/>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row>
    <row r="10" spans="1:243" s="124" customFormat="1" ht="11.25" hidden="1">
      <c r="A10" s="114" t="s">
        <v>55</v>
      </c>
      <c r="B10" s="125" t="s">
        <v>56</v>
      </c>
      <c r="C10" s="114" t="s">
        <v>56</v>
      </c>
      <c r="D10" s="115" t="s">
        <v>55</v>
      </c>
      <c r="E10" s="114" t="s">
        <v>56</v>
      </c>
      <c r="F10" s="114" t="s">
        <v>9</v>
      </c>
      <c r="G10" s="115" t="s">
        <v>9</v>
      </c>
      <c r="H10" s="116" t="s">
        <v>10</v>
      </c>
      <c r="I10" s="114" t="s">
        <v>56</v>
      </c>
      <c r="J10" s="114" t="s">
        <v>55</v>
      </c>
      <c r="K10" s="114" t="s">
        <v>57</v>
      </c>
      <c r="L10" s="114" t="s">
        <v>56</v>
      </c>
      <c r="M10" s="117" t="s">
        <v>55</v>
      </c>
      <c r="N10" s="117" t="s">
        <v>9</v>
      </c>
      <c r="O10" s="118" t="s">
        <v>9</v>
      </c>
      <c r="P10" s="117" t="s">
        <v>9</v>
      </c>
      <c r="Q10" s="119" t="s">
        <v>9</v>
      </c>
      <c r="R10" s="120" t="s">
        <v>10</v>
      </c>
      <c r="S10" s="121" t="s">
        <v>10</v>
      </c>
      <c r="T10" s="122" t="s">
        <v>9</v>
      </c>
      <c r="U10" s="122" t="s">
        <v>9</v>
      </c>
      <c r="V10" s="122" t="s">
        <v>9</v>
      </c>
      <c r="W10" s="121" t="s">
        <v>9</v>
      </c>
      <c r="X10" s="122" t="s">
        <v>10</v>
      </c>
      <c r="Y10" s="121" t="s">
        <v>10</v>
      </c>
      <c r="Z10" s="122" t="s">
        <v>9</v>
      </c>
      <c r="AA10" s="121" t="s">
        <v>9</v>
      </c>
      <c r="AB10" s="122" t="s">
        <v>9</v>
      </c>
      <c r="AC10" s="121" t="s">
        <v>9</v>
      </c>
      <c r="AD10" s="122" t="s">
        <v>10</v>
      </c>
      <c r="AE10" s="122" t="s">
        <v>10</v>
      </c>
      <c r="AF10" s="122" t="s">
        <v>9</v>
      </c>
      <c r="AG10" s="122" t="s">
        <v>9</v>
      </c>
      <c r="AH10" s="122" t="s">
        <v>9</v>
      </c>
      <c r="AI10" s="122" t="s">
        <v>9</v>
      </c>
      <c r="AJ10" s="122" t="s">
        <v>10</v>
      </c>
      <c r="AK10" s="122" t="s">
        <v>10</v>
      </c>
      <c r="AL10" s="122" t="s">
        <v>9</v>
      </c>
      <c r="AM10" s="122" t="s">
        <v>9</v>
      </c>
      <c r="AN10" s="122" t="s">
        <v>9</v>
      </c>
      <c r="AO10" s="122" t="s">
        <v>9</v>
      </c>
      <c r="AP10" s="122" t="s">
        <v>10</v>
      </c>
      <c r="AQ10" s="122" t="s">
        <v>10</v>
      </c>
      <c r="AR10" s="122" t="s">
        <v>9</v>
      </c>
      <c r="AS10" s="122" t="s">
        <v>9</v>
      </c>
      <c r="AT10" s="122" t="s">
        <v>55</v>
      </c>
      <c r="AU10" s="122" t="s">
        <v>55</v>
      </c>
      <c r="AV10" s="122" t="s">
        <v>10</v>
      </c>
      <c r="AW10" s="122" t="s">
        <v>10</v>
      </c>
      <c r="AX10" s="122" t="s">
        <v>55</v>
      </c>
      <c r="AY10" s="122" t="s">
        <v>55</v>
      </c>
      <c r="AZ10" s="122" t="s">
        <v>11</v>
      </c>
      <c r="BA10" s="117" t="s">
        <v>55</v>
      </c>
      <c r="BB10" s="117" t="s">
        <v>55</v>
      </c>
      <c r="BC10" s="114" t="s">
        <v>56</v>
      </c>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55"/>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row>
    <row r="11" spans="1:243" s="52" customFormat="1" ht="76.5">
      <c r="A11" s="49" t="s">
        <v>0</v>
      </c>
      <c r="B11" s="53" t="s">
        <v>75</v>
      </c>
      <c r="C11" s="53" t="s">
        <v>1</v>
      </c>
      <c r="D11" s="54" t="s">
        <v>12</v>
      </c>
      <c r="E11" s="53" t="s">
        <v>13</v>
      </c>
      <c r="F11" s="53" t="s">
        <v>35</v>
      </c>
      <c r="G11" s="54" t="s">
        <v>36</v>
      </c>
      <c r="H11" s="53" t="s">
        <v>37</v>
      </c>
      <c r="I11" s="53" t="s">
        <v>14</v>
      </c>
      <c r="J11" s="53" t="s">
        <v>15</v>
      </c>
      <c r="K11" s="53" t="s">
        <v>16</v>
      </c>
      <c r="L11" s="53" t="s">
        <v>17</v>
      </c>
      <c r="M11" s="133" t="s">
        <v>78</v>
      </c>
      <c r="N11" s="135" t="s">
        <v>79</v>
      </c>
      <c r="O11" s="56" t="s">
        <v>80</v>
      </c>
      <c r="P11" s="56" t="s">
        <v>38</v>
      </c>
      <c r="Q11" s="135" t="s">
        <v>69</v>
      </c>
      <c r="R11" s="58" t="s">
        <v>39</v>
      </c>
      <c r="S11" s="134" t="s">
        <v>67</v>
      </c>
      <c r="T11" s="59" t="s">
        <v>40</v>
      </c>
      <c r="U11" s="59" t="s">
        <v>81</v>
      </c>
      <c r="V11" s="59" t="s">
        <v>41</v>
      </c>
      <c r="W11" s="134" t="s">
        <v>68</v>
      </c>
      <c r="X11" s="59" t="s">
        <v>42</v>
      </c>
      <c r="Y11" s="57" t="s">
        <v>43</v>
      </c>
      <c r="Z11" s="59" t="s">
        <v>44</v>
      </c>
      <c r="AA11" s="57" t="s">
        <v>45</v>
      </c>
      <c r="AB11" s="59" t="s">
        <v>46</v>
      </c>
      <c r="AC11" s="134" t="s">
        <v>70</v>
      </c>
      <c r="AD11" s="59" t="s">
        <v>47</v>
      </c>
      <c r="AE11" s="59" t="s">
        <v>48</v>
      </c>
      <c r="AF11" s="59" t="s">
        <v>49</v>
      </c>
      <c r="AG11" s="59"/>
      <c r="AH11" s="59"/>
      <c r="AI11" s="59"/>
      <c r="AJ11" s="59"/>
      <c r="AK11" s="59"/>
      <c r="AL11" s="59"/>
      <c r="AM11" s="59"/>
      <c r="AN11" s="59"/>
      <c r="AO11" s="59"/>
      <c r="AP11" s="59"/>
      <c r="AQ11" s="59"/>
      <c r="AR11" s="59" t="s">
        <v>50</v>
      </c>
      <c r="AS11" s="59" t="s">
        <v>51</v>
      </c>
      <c r="AT11" s="59" t="s">
        <v>52</v>
      </c>
      <c r="AU11" s="59"/>
      <c r="AV11" s="59"/>
      <c r="AW11" s="59"/>
      <c r="AX11" s="59"/>
      <c r="AY11" s="59"/>
      <c r="AZ11" s="59"/>
      <c r="BA11" s="55" t="s">
        <v>59</v>
      </c>
      <c r="BB11" s="55" t="s">
        <v>82</v>
      </c>
      <c r="BC11" s="132" t="s">
        <v>60</v>
      </c>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56"/>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row>
    <row r="12" spans="1:243" s="52" customFormat="1" ht="12.75">
      <c r="A12" s="60">
        <v>1</v>
      </c>
      <c r="B12" s="62">
        <v>2</v>
      </c>
      <c r="C12" s="61">
        <v>3</v>
      </c>
      <c r="D12" s="62">
        <v>3</v>
      </c>
      <c r="E12" s="61">
        <v>4</v>
      </c>
      <c r="F12" s="61">
        <v>5</v>
      </c>
      <c r="G12" s="62">
        <v>6</v>
      </c>
      <c r="H12" s="61">
        <v>8</v>
      </c>
      <c r="I12" s="61">
        <v>9</v>
      </c>
      <c r="J12" s="61">
        <v>10</v>
      </c>
      <c r="K12" s="61">
        <v>11</v>
      </c>
      <c r="L12" s="61">
        <v>12</v>
      </c>
      <c r="M12" s="62">
        <v>7</v>
      </c>
      <c r="N12" s="62">
        <v>8</v>
      </c>
      <c r="O12" s="62">
        <v>9</v>
      </c>
      <c r="P12" s="62">
        <v>10</v>
      </c>
      <c r="Q12" s="62">
        <v>10</v>
      </c>
      <c r="R12" s="61">
        <v>11</v>
      </c>
      <c r="S12" s="61">
        <v>12</v>
      </c>
      <c r="T12" s="61">
        <v>20</v>
      </c>
      <c r="U12" s="61">
        <v>13</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13</v>
      </c>
      <c r="BB12" s="62">
        <v>14</v>
      </c>
      <c r="BC12" s="61">
        <v>15</v>
      </c>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56"/>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1"/>
      <c r="IF12" s="51"/>
      <c r="IG12" s="51"/>
      <c r="IH12" s="51"/>
      <c r="II12" s="51"/>
    </row>
    <row r="13" spans="1:243" s="75" customFormat="1" ht="34.5" customHeight="1">
      <c r="A13" s="63">
        <v>1</v>
      </c>
      <c r="B13" s="69" t="s">
        <v>32</v>
      </c>
      <c r="C13" s="65" t="s">
        <v>54</v>
      </c>
      <c r="D13" s="66">
        <v>30000</v>
      </c>
      <c r="E13" s="20" t="s">
        <v>33</v>
      </c>
      <c r="F13" s="63">
        <v>687703001</v>
      </c>
      <c r="G13" s="67"/>
      <c r="H13" s="68"/>
      <c r="I13" s="69" t="s">
        <v>19</v>
      </c>
      <c r="J13" s="21">
        <f>IF(I13="Less(-)",-1,1)</f>
        <v>1</v>
      </c>
      <c r="K13" s="68" t="s">
        <v>26</v>
      </c>
      <c r="L13" s="68" t="s">
        <v>6</v>
      </c>
      <c r="M13" s="70"/>
      <c r="N13" s="184"/>
      <c r="O13" s="178">
        <f>M13+N13</f>
        <v>0</v>
      </c>
      <c r="P13" s="126">
        <f>N13*O13/100</f>
        <v>0</v>
      </c>
      <c r="Q13" s="129"/>
      <c r="R13" s="177"/>
      <c r="S13" s="127"/>
      <c r="T13" s="179">
        <f>IF(ISERROR((N13+P13)*(AR13/100)),"",(N13+P13)*(AR13/100))</f>
      </c>
      <c r="U13" s="179">
        <f>IF(ISERROR((O13+AF13)*(AS13/100)),"",(O13+AF13)*(AS13/100))</f>
        <v>0</v>
      </c>
      <c r="V13" s="179">
        <f>IF(ISERROR((N13+P13)*(AT13/100)),"",(N13+P13)*(AT13/100))</f>
      </c>
      <c r="W13" s="127"/>
      <c r="X13" s="128">
        <f>IF(ISERROR(N13*(W13/100)),"",N13*(W13/100))</f>
        <v>0</v>
      </c>
      <c r="Y13" s="180"/>
      <c r="Z13" s="128">
        <f>IF(ISERROR(N13*(Y13/100)),"",N13*(Y13/100))</f>
        <v>0</v>
      </c>
      <c r="AA13" s="127"/>
      <c r="AB13" s="128">
        <f>IF(ISERROR(N13*(AA13/100)),"",N13*(AA13/100))</f>
        <v>0</v>
      </c>
      <c r="AC13" s="127"/>
      <c r="AD13" s="128">
        <f>IF(ISERROR(N13*(AC13/100)),"",N13*(AC13/100))</f>
        <v>0</v>
      </c>
      <c r="AE13" s="71"/>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IF(ISERROR(VLOOKUP(S13,SPEC!$A$1:$D$6,3,FALSE)),0,VLOOKUP(S13,SPEC!$A$1:$D$6,3,FALSE))</f>
        <v>0</v>
      </c>
      <c r="AT13" s="71">
        <f>IF(ISERROR(VLOOKUP(S13,SPEC!$A$1:$D$6,4,FALSE)),"",VLOOKUP(S13,SPEC!$A$1:$D$6,4,FALSE))</f>
      </c>
      <c r="AU13" s="71"/>
      <c r="AV13" s="71"/>
      <c r="AW13" s="71"/>
      <c r="AX13" s="71"/>
      <c r="AY13" s="71"/>
      <c r="AZ13" s="71"/>
      <c r="BA13" s="72">
        <f>IF(ISERROR(O13),"",O13)</f>
        <v>0</v>
      </c>
      <c r="BB13" s="73">
        <f>IF(ISERROR(BA13+U13),"",BA13+U13)</f>
        <v>0</v>
      </c>
      <c r="BC13" s="64">
        <f>IF((SpellNumber(L13,BB13))="INR Zero Only","",(SpellNumber(L13,BB13)))</f>
      </c>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151"/>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74"/>
      <c r="IF13" s="74"/>
      <c r="IG13" s="74"/>
      <c r="IH13" s="74"/>
      <c r="II13" s="74"/>
    </row>
    <row r="14" spans="1:243" s="84" customFormat="1" ht="34.5" customHeight="1">
      <c r="A14" s="76" t="s">
        <v>22</v>
      </c>
      <c r="B14" s="76"/>
      <c r="C14" s="69"/>
      <c r="D14" s="66"/>
      <c r="E14" s="69"/>
      <c r="F14" s="63"/>
      <c r="G14" s="66"/>
      <c r="H14" s="77"/>
      <c r="I14" s="78"/>
      <c r="J14" s="78"/>
      <c r="K14" s="78"/>
      <c r="L14" s="69"/>
      <c r="M14" s="23"/>
      <c r="N14" s="23"/>
      <c r="O14" s="79"/>
      <c r="P14" s="23"/>
      <c r="Q14" s="80"/>
      <c r="R14" s="27"/>
      <c r="S14" s="28"/>
      <c r="T14" s="29"/>
      <c r="U14" s="29"/>
      <c r="V14" s="29"/>
      <c r="W14" s="28"/>
      <c r="X14" s="29"/>
      <c r="Y14" s="28"/>
      <c r="Z14" s="29"/>
      <c r="AA14" s="28"/>
      <c r="AB14" s="29"/>
      <c r="AC14" s="28"/>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81">
        <f>SUM(BA13:BA13)</f>
        <v>0</v>
      </c>
      <c r="BB14" s="81">
        <f>SUM(BB13:BB13)</f>
        <v>0</v>
      </c>
      <c r="BC14" s="64" t="str">
        <f>SpellNumber($E$2,BB14)</f>
        <v>INR Zero Only</v>
      </c>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57"/>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3">
        <v>4</v>
      </c>
      <c r="IF14" s="83" t="s">
        <v>20</v>
      </c>
      <c r="IG14" s="83" t="s">
        <v>21</v>
      </c>
      <c r="IH14" s="83">
        <v>10</v>
      </c>
      <c r="II14" s="83" t="s">
        <v>18</v>
      </c>
    </row>
    <row r="15" spans="1:243" s="102" customFormat="1" ht="34.5" customHeight="1" hidden="1">
      <c r="A15" s="76" t="s">
        <v>28</v>
      </c>
      <c r="B15" s="76"/>
      <c r="C15" s="85"/>
      <c r="D15" s="86"/>
      <c r="E15" s="87" t="s">
        <v>23</v>
      </c>
      <c r="F15" s="88"/>
      <c r="G15" s="89"/>
      <c r="H15" s="90"/>
      <c r="I15" s="91"/>
      <c r="J15" s="91"/>
      <c r="K15" s="92"/>
      <c r="L15" s="93"/>
      <c r="M15" s="94" t="s">
        <v>24</v>
      </c>
      <c r="N15" s="95"/>
      <c r="O15" s="79"/>
      <c r="P15" s="23"/>
      <c r="Q15" s="80"/>
      <c r="R15" s="27"/>
      <c r="S15" s="28"/>
      <c r="T15" s="96"/>
      <c r="U15" s="96"/>
      <c r="V15" s="96"/>
      <c r="W15" s="97"/>
      <c r="X15" s="96"/>
      <c r="Y15" s="97"/>
      <c r="Z15" s="96"/>
      <c r="AA15" s="97"/>
      <c r="AB15" s="96"/>
      <c r="AC15" s="97"/>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8">
        <f>IF(ISBLANK(F15),0,IF(E15="Excess (+)",ROUND(BA14+(BA14*F15),2),IF(E15="Less (-)",ROUND(BA14+(BA14*F15*(-1)),2),0)))</f>
        <v>0</v>
      </c>
      <c r="BB15" s="99">
        <f>ROUND(BA15,0)</f>
        <v>0</v>
      </c>
      <c r="BC15" s="64" t="str">
        <f>SpellNumber(L15,BB15)</f>
        <v> Zero Only</v>
      </c>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58"/>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1"/>
      <c r="IF15" s="101"/>
      <c r="IG15" s="101"/>
      <c r="IH15" s="101"/>
      <c r="II15" s="101"/>
    </row>
    <row r="16" spans="1:243" s="102" customFormat="1" ht="34.5" customHeight="1">
      <c r="A16" s="76" t="s">
        <v>27</v>
      </c>
      <c r="B16" s="76"/>
      <c r="C16" s="191" t="str">
        <f>SpellNumber($E$2,BB14)</f>
        <v>INR Zero Only</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58"/>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1"/>
      <c r="IF16" s="101"/>
      <c r="IG16" s="101"/>
      <c r="IH16" s="101"/>
      <c r="II16" s="101"/>
    </row>
    <row r="17" spans="1:243" s="52" customFormat="1" ht="34.5" customHeight="1" hidden="1">
      <c r="A17" s="21" t="s">
        <v>53</v>
      </c>
      <c r="B17" s="21"/>
      <c r="C17" s="103"/>
      <c r="D17" s="104"/>
      <c r="E17" s="103"/>
      <c r="F17" s="105"/>
      <c r="G17" s="104"/>
      <c r="H17" s="106"/>
      <c r="I17" s="103"/>
      <c r="J17" s="103"/>
      <c r="K17" s="103"/>
      <c r="L17" s="103"/>
      <c r="M17" s="107"/>
      <c r="N17" s="23"/>
      <c r="O17" s="108"/>
      <c r="P17" s="23"/>
      <c r="Q17" s="80"/>
      <c r="R17" s="27"/>
      <c r="S17" s="28"/>
      <c r="T17" s="29"/>
      <c r="U17" s="29"/>
      <c r="V17" s="29"/>
      <c r="W17" s="28"/>
      <c r="X17" s="29"/>
      <c r="Y17" s="28"/>
      <c r="Z17" s="29"/>
      <c r="AA17" s="28"/>
      <c r="AB17" s="29"/>
      <c r="AC17" s="28"/>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107"/>
      <c r="BB17" s="23"/>
      <c r="BC17" s="113"/>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56"/>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1"/>
      <c r="IF17" s="51"/>
      <c r="IG17" s="51"/>
      <c r="IH17" s="51"/>
      <c r="II17" s="51"/>
    </row>
  </sheetData>
  <sheetProtection password="DB5D" sheet="1" selectLockedCells="1"/>
  <mergeCells count="10">
    <mergeCell ref="S8:BC8"/>
    <mergeCell ref="A9:BC9"/>
    <mergeCell ref="C16:BC16"/>
    <mergeCell ref="A1:L1"/>
    <mergeCell ref="A4:BC4"/>
    <mergeCell ref="A5:BC5"/>
    <mergeCell ref="A6:BC6"/>
    <mergeCell ref="A7:BC7"/>
    <mergeCell ref="B8:F8"/>
    <mergeCell ref="M8:Q8"/>
  </mergeCells>
  <dataValidations count="24">
    <dataValidation type="decimal" showInputMessage="1" showErrorMessage="1" errorTitle="Invalid Entry" error="Select from the List only" sqref="K15">
      <formula1>0</formula1>
      <formula2>99.9</formula2>
    </dataValidation>
    <dataValidation type="list" showInputMessage="1" showErrorMessage="1" errorTitle="Invalid Entry" error="Select from the List only" sqref="D15">
      <formula1>"Select, Option C1, Option D1"</formula1>
    </dataValidation>
    <dataValidation type="list" showInputMessage="1" showErrorMessage="1" errorTitle="Invalid Entry" error="Select from the List only" sqref="E15">
      <formula1>IF(ISBLANK(F15),$A$3:$C$3,$B$3:$C$3)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5">
      <formula1>0</formula1>
      <formula2>IF(E15&lt;&gt;"Select",99.9,0)</formula2>
    </dataValidation>
    <dataValidation type="decimal" allowBlank="1" showInputMessage="1" showErrorMessage="1" errorTitle="Invalid Entry" error="Select from the List only" sqref="F15">
      <formula1>IF(E15&lt;&gt;"Select",0,-1)</formula1>
      <formula2>IF(E15&lt;&gt;"Select",99.99,-1)</formula2>
    </dataValidation>
    <dataValidation type="decimal" allowBlank="1" showInputMessage="1" showErrorMessage="1" prompt="Enter BASIC RATE for this item (figures)" errorTitle="Invalid Entry" error="Select from the List only" sqref="M13">
      <formula1>0</formula1>
      <formula2>999999999999999</formula2>
    </dataValidation>
    <dataValidation type="decimal" allowBlank="1" showInputMessage="1" showErrorMessage="1" errorTitle="Invalid Entry" error="Select from the List only" sqref="N13:O13">
      <formula1>0</formula1>
      <formula2>999999999999999</formula2>
    </dataValidation>
    <dataValidation allowBlank="1" showInputMessage="1" showErrorMessage="1" errorTitle="Invalid Entry" error="Select from the List only" sqref="J13"/>
    <dataValidation type="list" showInputMessage="1" showErrorMessage="1" errorTitle="Invalid Entry" error="Select from the List only" sqref="I13">
      <formula1>"Excess(+), Less(-)"</formula1>
    </dataValidation>
    <dataValidation type="decimal" allowBlank="1" showInputMessage="1" showErrorMessage="1" errorTitle="Invalid Entry" error="Select from the List only" sqref="A13">
      <formula1>0</formula1>
      <formula2>999999999999999</formula2>
    </dataValidation>
    <dataValidation allowBlank="1" showInputMessage="1" showErrorMessage="1" errorTitle="Invalid Entry" error="Select from the List only" sqref="C13"/>
    <dataValidation type="decimal" allowBlank="1" showInputMessage="1" showErrorMessage="1" prompt="Enter offered Qty., if differs from required Qty." errorTitle="Invalid Entry" error="Select from the List only" sqref="G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list" allowBlank="1" showInputMessage="1" showErrorMessage="1" errorTitle="Invalid Entry" error="Select from the List only" sqref="K13">
      <formula1>"Partial Conversion, Full Conversion"</formula1>
    </dataValidation>
    <dataValidation type="list" allowBlank="1" showInputMessage="1" showErrorMessage="1" errorTitle="Invalid Entry" error="Select from the List only" sqref="H13">
      <formula1>"No"</formula1>
    </dataValidation>
    <dataValidation allowBlank="1" showInputMessage="1" showErrorMessage="1" errorTitle="Invalid Entry" error="Select from the List only" sqref="R13"/>
    <dataValidation type="list" allowBlank="1" showInputMessage="1" showErrorMessage="1" prompt="Select appropriate TAX CODE" errorTitle="Invalid Entry" error="Select from the List only" sqref="S13">
      <formula1>TAXCODE</formula1>
    </dataValidation>
    <dataValidation type="decimal" allowBlank="1" showInputMessage="1" showErrorMessage="1" errorTitle="Invalid Entry" error="Select from the List only" sqref="D13">
      <formula1>0</formula1>
      <formula2>999999999999999</formula2>
    </dataValidation>
    <dataValidation allowBlank="1" showInputMessage="1" showErrorMessage="1" prompt="Enter FREIGHT Charges, if any (%)" sqref="W13"/>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1" customWidth="1"/>
    <col min="6" max="6" width="9.140625" style="2" customWidth="1"/>
    <col min="7" max="7" width="9.140625" style="1" customWidth="1"/>
    <col min="8" max="8" width="9.140625" style="4" customWidth="1"/>
    <col min="9" max="17" width="9.140625" style="1" customWidth="1"/>
    <col min="18" max="52" width="9.140625" style="3" customWidth="1"/>
    <col min="53" max="55" width="9.140625" style="1" customWidth="1"/>
  </cols>
  <sheetData>
    <row r="6" spans="5:11" ht="15">
      <c r="E6" s="200" t="s">
        <v>2</v>
      </c>
      <c r="F6" s="200"/>
      <c r="G6" s="200"/>
      <c r="H6" s="200"/>
      <c r="I6" s="200"/>
      <c r="J6" s="200"/>
      <c r="K6" s="200"/>
    </row>
    <row r="7" spans="5:11" ht="15">
      <c r="E7" s="200"/>
      <c r="F7" s="200"/>
      <c r="G7" s="200"/>
      <c r="H7" s="200"/>
      <c r="I7" s="200"/>
      <c r="J7" s="200"/>
      <c r="K7" s="200"/>
    </row>
    <row r="8" spans="5:11" ht="15">
      <c r="E8" s="200"/>
      <c r="F8" s="200"/>
      <c r="G8" s="200"/>
      <c r="H8" s="200"/>
      <c r="I8" s="200"/>
      <c r="J8" s="200"/>
      <c r="K8" s="200"/>
    </row>
    <row r="9" spans="5:11" ht="15">
      <c r="E9" s="200"/>
      <c r="F9" s="200"/>
      <c r="G9" s="200"/>
      <c r="H9" s="200"/>
      <c r="I9" s="200"/>
      <c r="J9" s="200"/>
      <c r="K9" s="200"/>
    </row>
    <row r="10" spans="5:11" ht="15">
      <c r="E10" s="200"/>
      <c r="F10" s="200"/>
      <c r="G10" s="200"/>
      <c r="H10" s="200"/>
      <c r="I10" s="200"/>
      <c r="J10" s="200"/>
      <c r="K10" s="200"/>
    </row>
    <row r="11" spans="5:11" ht="15">
      <c r="E11" s="200"/>
      <c r="F11" s="200"/>
      <c r="G11" s="200"/>
      <c r="H11" s="200"/>
      <c r="I11" s="200"/>
      <c r="J11" s="200"/>
      <c r="K11" s="200"/>
    </row>
    <row r="12" spans="5:11" ht="15">
      <c r="E12" s="200"/>
      <c r="F12" s="200"/>
      <c r="G12" s="200"/>
      <c r="H12" s="200"/>
      <c r="I12" s="200"/>
      <c r="J12" s="200"/>
      <c r="K12" s="200"/>
    </row>
    <row r="13" spans="5:11" ht="15">
      <c r="E13" s="200"/>
      <c r="F13" s="200"/>
      <c r="G13" s="200"/>
      <c r="H13" s="200"/>
      <c r="I13" s="200"/>
      <c r="J13" s="200"/>
      <c r="K13" s="200"/>
    </row>
    <row r="14" spans="5:11" ht="15">
      <c r="E14" s="200"/>
      <c r="F14" s="200"/>
      <c r="G14" s="200"/>
      <c r="H14" s="200"/>
      <c r="I14" s="200"/>
      <c r="J14" s="200"/>
      <c r="K14" s="2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2020-06-03T04:36:11Z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ppMKcYuzS8xM5ghdzdFO7pfvOoo=</vt:lpwstr>
  </property>
</Properties>
</file>